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68" activeTab="0"/>
  </bookViews>
  <sheets>
    <sheet name="Oversize Credit Table" sheetId="1" r:id="rId1"/>
  </sheets>
  <definedNames/>
  <calcPr fullCalcOnLoad="1"/>
</workbook>
</file>

<file path=xl/sharedStrings.xml><?xml version="1.0" encoding="utf-8"?>
<sst xmlns="http://schemas.openxmlformats.org/spreadsheetml/2006/main" count="185" uniqueCount="50">
  <si>
    <t>DATE:</t>
  </si>
  <si>
    <t>CITY OF LETHBRIDGE</t>
  </si>
  <si>
    <t>INFRASTRUCTURE SERVICES</t>
  </si>
  <si>
    <t>OVERSIZE CREDIT CALCULATION</t>
  </si>
  <si>
    <t>SANITARY OVERSIZING</t>
  </si>
  <si>
    <t>STORM OVERSIZING</t>
  </si>
  <si>
    <t>WATER OVERSIZING</t>
  </si>
  <si>
    <t>250mm</t>
  </si>
  <si>
    <t>300mm</t>
  </si>
  <si>
    <t>375mm</t>
  </si>
  <si>
    <t>450mm</t>
  </si>
  <si>
    <t>525mm</t>
  </si>
  <si>
    <t>400mm</t>
  </si>
  <si>
    <t>600mm</t>
  </si>
  <si>
    <t>750mm</t>
  </si>
  <si>
    <t>900mm</t>
  </si>
  <si>
    <t>675mm</t>
  </si>
  <si>
    <t xml:space="preserve">PVC C900 DR 18 pipe </t>
  </si>
  <si>
    <t xml:space="preserve">PVC SDR 35 sewer pipe </t>
  </si>
  <si>
    <t xml:space="preserve">PVC ultra-rib sewer pipe </t>
  </si>
  <si>
    <t xml:space="preserve">PVC Ultra X-2 sewer pipe </t>
  </si>
  <si>
    <t>Class II Conc pipe</t>
  </si>
  <si>
    <t>Class III Conc pipe</t>
  </si>
  <si>
    <t>Class IV Conc pipe</t>
  </si>
  <si>
    <t>Class V Conc pipe</t>
  </si>
  <si>
    <t>1050mm</t>
  </si>
  <si>
    <t>1200mm</t>
  </si>
  <si>
    <t>1350mm</t>
  </si>
  <si>
    <t>1500mm</t>
  </si>
  <si>
    <t>1650mm</t>
  </si>
  <si>
    <t>1800mm</t>
  </si>
  <si>
    <t>1950mm</t>
  </si>
  <si>
    <t>2100mm</t>
  </si>
  <si>
    <t>2400mm</t>
  </si>
  <si>
    <t>2700mm</t>
  </si>
  <si>
    <t>3000mm</t>
  </si>
  <si>
    <t>WATERMAIN TOTAL</t>
  </si>
  <si>
    <t>SANITARY TOTAL</t>
  </si>
  <si>
    <t>STORM TOTAL</t>
  </si>
  <si>
    <t>BASE SIZE</t>
  </si>
  <si>
    <t>COST / L.M.</t>
  </si>
  <si>
    <t>REBATE / L.M.</t>
  </si>
  <si>
    <t>LENGTH</t>
  </si>
  <si>
    <t>TOTAL REBATE</t>
  </si>
  <si>
    <t>25% Appurtanences and Design Administration</t>
  </si>
  <si>
    <t>Subtotal</t>
  </si>
  <si>
    <t>25% Appurtanences, Design and Administration</t>
  </si>
  <si>
    <t>2012 PRICES</t>
  </si>
  <si>
    <t>2013 Prices are 5% more than 2012 Prices</t>
  </si>
  <si>
    <t>2014 prices are 5% more than 2013 prices (Plastic)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</si>
</sst>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d\-mmm\-yyyy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5" fontId="0" fillId="0" borderId="0" xfId="0" applyNumberForma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2" fontId="7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17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67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33" borderId="0" xfId="0" applyFill="1" applyAlignment="1">
      <alignment/>
    </xf>
    <xf numFmtId="167" fontId="4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421875" style="0" customWidth="1"/>
    <col min="2" max="2" width="22.8515625" style="0" customWidth="1"/>
    <col min="3" max="3" width="14.28125" style="1" customWidth="1"/>
    <col min="4" max="4" width="15.140625" style="1" customWidth="1"/>
    <col min="5" max="5" width="11.7109375" style="0" customWidth="1"/>
    <col min="6" max="6" width="15.421875" style="0" customWidth="1"/>
    <col min="7" max="7" width="3.57421875" style="0" customWidth="1"/>
    <col min="10" max="10" width="11.7109375" style="0" customWidth="1"/>
  </cols>
  <sheetData>
    <row r="1" spans="1:11" ht="19.5" customHeight="1">
      <c r="A1" s="13" t="s">
        <v>1</v>
      </c>
      <c r="B1" s="14"/>
      <c r="C1" s="14"/>
      <c r="D1" s="20" t="e">
        <f>#REF!</f>
        <v>#REF!</v>
      </c>
      <c r="E1" s="14"/>
      <c r="F1" s="14"/>
      <c r="G1" s="15"/>
      <c r="H1" s="10"/>
      <c r="I1" s="10"/>
      <c r="J1" s="10"/>
      <c r="K1" s="10"/>
    </row>
    <row r="2" spans="1:11" ht="19.5" customHeight="1" thickBot="1">
      <c r="A2" s="16" t="s">
        <v>2</v>
      </c>
      <c r="B2" s="10"/>
      <c r="C2" s="10"/>
      <c r="D2" s="5"/>
      <c r="E2" s="10"/>
      <c r="F2" s="10"/>
      <c r="G2" s="4"/>
      <c r="H2" s="10"/>
      <c r="I2" s="10"/>
      <c r="J2" s="10"/>
      <c r="K2" s="10"/>
    </row>
    <row r="3" spans="1:11" ht="19.5" customHeight="1" thickBot="1" thickTop="1">
      <c r="A3" s="5"/>
      <c r="B3" s="10"/>
      <c r="C3" s="10"/>
      <c r="D3" s="21" t="s">
        <v>6</v>
      </c>
      <c r="E3" s="10"/>
      <c r="F3" s="32">
        <f>F19</f>
        <v>0</v>
      </c>
      <c r="G3" s="4"/>
      <c r="H3" s="10"/>
      <c r="I3" s="10"/>
      <c r="J3" s="10"/>
      <c r="K3" s="10"/>
    </row>
    <row r="4" spans="1:11" ht="19.5" customHeight="1" thickBot="1" thickTop="1">
      <c r="A4" s="16" t="s">
        <v>3</v>
      </c>
      <c r="B4" s="10"/>
      <c r="C4" s="10"/>
      <c r="D4" s="22"/>
      <c r="E4" s="10"/>
      <c r="F4" s="33"/>
      <c r="G4" s="4"/>
      <c r="H4" s="10"/>
      <c r="I4" s="10"/>
      <c r="J4" s="10"/>
      <c r="K4" s="10"/>
    </row>
    <row r="5" spans="1:9" ht="19.5" customHeight="1" thickBot="1" thickTop="1">
      <c r="A5" s="16"/>
      <c r="B5" s="10"/>
      <c r="C5" s="10"/>
      <c r="D5" s="21" t="s">
        <v>4</v>
      </c>
      <c r="E5" s="10"/>
      <c r="F5" s="32">
        <f>F31</f>
        <v>0</v>
      </c>
      <c r="G5" s="4"/>
      <c r="H5" s="10"/>
      <c r="I5" s="10"/>
    </row>
    <row r="6" spans="1:9" ht="19.5" customHeight="1" thickBot="1" thickTop="1">
      <c r="A6" s="5" t="s">
        <v>0</v>
      </c>
      <c r="B6" s="12"/>
      <c r="C6" s="10"/>
      <c r="D6" s="23"/>
      <c r="E6" s="10"/>
      <c r="F6" s="33"/>
      <c r="G6" s="4"/>
      <c r="H6" s="10"/>
      <c r="I6" s="10"/>
    </row>
    <row r="7" spans="1:9" ht="19.5" customHeight="1" thickBot="1" thickTop="1">
      <c r="A7" s="5"/>
      <c r="B7" s="10"/>
      <c r="C7" s="10"/>
      <c r="D7" s="21" t="s">
        <v>5</v>
      </c>
      <c r="E7" s="10"/>
      <c r="F7" s="32">
        <f>F107</f>
        <v>0</v>
      </c>
      <c r="G7" s="17"/>
      <c r="H7" s="10"/>
      <c r="I7" s="10"/>
    </row>
    <row r="8" spans="1:11" ht="19.5" customHeight="1" thickBot="1" thickTop="1">
      <c r="A8" s="6"/>
      <c r="B8" s="7"/>
      <c r="C8" s="18"/>
      <c r="D8" s="24"/>
      <c r="E8" s="18"/>
      <c r="F8" s="18"/>
      <c r="G8" s="19"/>
      <c r="H8" s="10"/>
      <c r="I8" s="10"/>
      <c r="J8" s="10"/>
      <c r="K8" s="10"/>
    </row>
    <row r="9" spans="3:11" ht="19.5" customHeight="1">
      <c r="C9" s="10"/>
      <c r="D9" s="11"/>
      <c r="E9" s="10"/>
      <c r="F9" s="10"/>
      <c r="G9" s="10"/>
      <c r="H9" s="10"/>
      <c r="I9" s="10"/>
      <c r="J9" s="10" t="s">
        <v>49</v>
      </c>
      <c r="K9" s="10"/>
    </row>
    <row r="10" spans="3:10" s="34" customFormat="1" ht="12.75">
      <c r="C10" s="35" t="s">
        <v>40</v>
      </c>
      <c r="D10" s="35" t="s">
        <v>41</v>
      </c>
      <c r="E10" s="36" t="s">
        <v>42</v>
      </c>
      <c r="F10" s="36" t="s">
        <v>43</v>
      </c>
      <c r="J10" s="43" t="s">
        <v>48</v>
      </c>
    </row>
    <row r="11" spans="3:10" s="34" customFormat="1" ht="12.75">
      <c r="C11" s="35"/>
      <c r="D11" s="35"/>
      <c r="E11" s="36"/>
      <c r="F11" s="36"/>
      <c r="J11" s="34" t="s">
        <v>47</v>
      </c>
    </row>
    <row r="12" spans="1:10" s="28" customFormat="1" ht="12.75">
      <c r="A12" s="28" t="s">
        <v>7</v>
      </c>
      <c r="B12" s="28" t="s">
        <v>17</v>
      </c>
      <c r="C12" s="29">
        <f>ROUND(J12*1.05*1.05,0)</f>
        <v>84</v>
      </c>
      <c r="D12" s="29" t="s">
        <v>39</v>
      </c>
      <c r="J12" s="29">
        <v>76.5</v>
      </c>
    </row>
    <row r="13" spans="1:10" ht="12.75">
      <c r="A13" t="s">
        <v>8</v>
      </c>
      <c r="B13" t="s">
        <v>17</v>
      </c>
      <c r="C13" s="42">
        <f>ROUND(J13*1.05*1.05,0)</f>
        <v>120</v>
      </c>
      <c r="D13" s="1">
        <f>C13-C12</f>
        <v>36</v>
      </c>
      <c r="E13" s="39"/>
      <c r="F13" s="9">
        <f>D13*E13</f>
        <v>0</v>
      </c>
      <c r="J13" s="1">
        <v>109</v>
      </c>
    </row>
    <row r="14" spans="1:10" ht="12.75">
      <c r="A14" t="s">
        <v>12</v>
      </c>
      <c r="B14" t="s">
        <v>17</v>
      </c>
      <c r="C14" s="42">
        <f>ROUND(J14*1.05*1.05,0)</f>
        <v>212</v>
      </c>
      <c r="D14" s="1">
        <f>C14-C12</f>
        <v>128</v>
      </c>
      <c r="E14" s="39"/>
      <c r="F14" s="9">
        <f>D14*E14</f>
        <v>0</v>
      </c>
      <c r="J14" s="1">
        <v>192</v>
      </c>
    </row>
    <row r="15" spans="1:10" ht="12.75">
      <c r="A15" t="s">
        <v>10</v>
      </c>
      <c r="B15" t="s">
        <v>17</v>
      </c>
      <c r="C15" s="42">
        <f>ROUND(J15*1.05*1.05,0)</f>
        <v>265</v>
      </c>
      <c r="D15" s="1">
        <f>C15-C12</f>
        <v>181</v>
      </c>
      <c r="E15" s="39"/>
      <c r="F15" s="9">
        <f>D15*E15</f>
        <v>0</v>
      </c>
      <c r="J15" s="1">
        <v>240</v>
      </c>
    </row>
    <row r="16" spans="5:10" ht="12.75">
      <c r="E16" s="38"/>
      <c r="F16" s="9"/>
      <c r="J16" s="1"/>
    </row>
    <row r="17" spans="5:10" ht="12.75">
      <c r="E17" s="33" t="s">
        <v>45</v>
      </c>
      <c r="F17" s="37">
        <f>SUM(F13:F16)</f>
        <v>0</v>
      </c>
      <c r="J17" s="1"/>
    </row>
    <row r="18" spans="4:10" ht="12.75">
      <c r="D18" s="3"/>
      <c r="E18" s="33" t="s">
        <v>44</v>
      </c>
      <c r="F18" s="37">
        <f>F17*0.25</f>
        <v>0</v>
      </c>
      <c r="J18" s="1"/>
    </row>
    <row r="19" spans="1:10" ht="13.5" thickBot="1">
      <c r="A19" s="7"/>
      <c r="B19" s="7"/>
      <c r="C19" s="8"/>
      <c r="D19" s="25"/>
      <c r="E19" s="26" t="s">
        <v>36</v>
      </c>
      <c r="F19" s="27">
        <f>SUM(F17:F18)</f>
        <v>0</v>
      </c>
      <c r="G19" s="2"/>
      <c r="J19" s="8"/>
    </row>
    <row r="20" ht="12.75">
      <c r="J20" s="1"/>
    </row>
    <row r="21" spans="1:10" s="28" customFormat="1" ht="12.75">
      <c r="A21" s="28" t="s">
        <v>8</v>
      </c>
      <c r="B21" s="28" t="s">
        <v>18</v>
      </c>
      <c r="C21" s="29">
        <f>ROUND(J21*1.05,0)</f>
        <v>56</v>
      </c>
      <c r="D21" s="29" t="s">
        <v>39</v>
      </c>
      <c r="J21" s="29">
        <v>53.5</v>
      </c>
    </row>
    <row r="22" spans="1:10" ht="12.75">
      <c r="A22" t="s">
        <v>9</v>
      </c>
      <c r="B22" t="s">
        <v>18</v>
      </c>
      <c r="C22" s="42">
        <f aca="true" t="shared" si="0" ref="C22:C27">ROUND(J22*1.05*1.05,0)</f>
        <v>84</v>
      </c>
      <c r="D22" s="1">
        <f aca="true" t="shared" si="1" ref="D22:D27">C22-$C$21</f>
        <v>28</v>
      </c>
      <c r="E22" s="40"/>
      <c r="F22" s="9">
        <f aca="true" t="shared" si="2" ref="F22:F27">D22*E22</f>
        <v>0</v>
      </c>
      <c r="J22" s="1">
        <v>76.5</v>
      </c>
    </row>
    <row r="23" spans="1:10" ht="12.75">
      <c r="A23" t="s">
        <v>10</v>
      </c>
      <c r="B23" t="s">
        <v>18</v>
      </c>
      <c r="C23" s="42">
        <f t="shared" si="0"/>
        <v>130</v>
      </c>
      <c r="D23" s="1">
        <f t="shared" si="1"/>
        <v>74</v>
      </c>
      <c r="E23" s="40"/>
      <c r="F23" s="9">
        <f t="shared" si="2"/>
        <v>0</v>
      </c>
      <c r="J23" s="1">
        <v>118</v>
      </c>
    </row>
    <row r="24" spans="1:10" ht="12.75">
      <c r="A24" t="s">
        <v>11</v>
      </c>
      <c r="B24" t="s">
        <v>18</v>
      </c>
      <c r="C24" s="42">
        <f t="shared" si="0"/>
        <v>182</v>
      </c>
      <c r="D24" s="1">
        <f t="shared" si="1"/>
        <v>126</v>
      </c>
      <c r="E24" s="40"/>
      <c r="F24" s="9">
        <f t="shared" si="2"/>
        <v>0</v>
      </c>
      <c r="J24" s="1">
        <v>165</v>
      </c>
    </row>
    <row r="25" spans="1:10" ht="12.75">
      <c r="A25" t="s">
        <v>13</v>
      </c>
      <c r="B25" t="s">
        <v>18</v>
      </c>
      <c r="C25" s="42">
        <f t="shared" si="0"/>
        <v>230</v>
      </c>
      <c r="D25" s="1">
        <f t="shared" si="1"/>
        <v>174</v>
      </c>
      <c r="E25" s="40"/>
      <c r="F25" s="9">
        <f t="shared" si="2"/>
        <v>0</v>
      </c>
      <c r="J25" s="1">
        <v>209</v>
      </c>
    </row>
    <row r="26" spans="1:10" ht="12.75">
      <c r="A26" t="s">
        <v>16</v>
      </c>
      <c r="B26" t="s">
        <v>18</v>
      </c>
      <c r="C26" s="42">
        <f t="shared" si="0"/>
        <v>297</v>
      </c>
      <c r="D26" s="1">
        <f t="shared" si="1"/>
        <v>241</v>
      </c>
      <c r="E26" s="40"/>
      <c r="F26" s="9">
        <f t="shared" si="2"/>
        <v>0</v>
      </c>
      <c r="J26" s="1">
        <v>269</v>
      </c>
    </row>
    <row r="27" spans="1:10" ht="12.75">
      <c r="A27" t="s">
        <v>14</v>
      </c>
      <c r="B27" t="s">
        <v>18</v>
      </c>
      <c r="C27" s="42">
        <f t="shared" si="0"/>
        <v>369</v>
      </c>
      <c r="D27" s="1">
        <f t="shared" si="1"/>
        <v>313</v>
      </c>
      <c r="E27" s="40"/>
      <c r="F27" s="9">
        <f t="shared" si="2"/>
        <v>0</v>
      </c>
      <c r="J27" s="1">
        <v>335</v>
      </c>
    </row>
    <row r="28" spans="4:10" ht="12.75">
      <c r="D28" s="3"/>
      <c r="E28" s="33"/>
      <c r="F28" s="37"/>
      <c r="J28" s="1"/>
    </row>
    <row r="29" spans="4:10" ht="12.75">
      <c r="D29" s="3"/>
      <c r="E29" s="33" t="s">
        <v>45</v>
      </c>
      <c r="F29" s="37">
        <f>SUM(F22:F28)</f>
        <v>0</v>
      </c>
      <c r="J29" s="1"/>
    </row>
    <row r="30" spans="4:10" ht="12.75">
      <c r="D30" s="3"/>
      <c r="E30" s="33" t="s">
        <v>44</v>
      </c>
      <c r="F30" s="37">
        <f>F29*0.25</f>
        <v>0</v>
      </c>
      <c r="J30" s="1"/>
    </row>
    <row r="31" spans="1:10" ht="13.5" thickBot="1">
      <c r="A31" s="7"/>
      <c r="B31" s="7"/>
      <c r="C31" s="8"/>
      <c r="D31" s="25"/>
      <c r="E31" s="26" t="s">
        <v>37</v>
      </c>
      <c r="F31" s="27">
        <f>SUM(F29:F30)</f>
        <v>0</v>
      </c>
      <c r="J31" s="8"/>
    </row>
    <row r="32" ht="12.75">
      <c r="J32" s="1"/>
    </row>
    <row r="33" spans="1:10" s="28" customFormat="1" ht="12.75">
      <c r="A33" s="28" t="s">
        <v>10</v>
      </c>
      <c r="B33" s="28" t="s">
        <v>19</v>
      </c>
      <c r="C33" s="29">
        <f>ROUND(J33*1.05,0)</f>
        <v>72</v>
      </c>
      <c r="D33" s="29" t="s">
        <v>39</v>
      </c>
      <c r="J33" s="29">
        <v>69</v>
      </c>
    </row>
    <row r="34" spans="1:10" ht="12.75">
      <c r="A34" t="s">
        <v>11</v>
      </c>
      <c r="B34" t="s">
        <v>19</v>
      </c>
      <c r="C34" s="42">
        <f>ROUND(J34*1.05*1.05,0)</f>
        <v>108</v>
      </c>
      <c r="D34" s="1">
        <f>C34-$C$33</f>
        <v>36</v>
      </c>
      <c r="E34" s="31"/>
      <c r="F34" s="9">
        <f>D34*E34</f>
        <v>0</v>
      </c>
      <c r="J34" s="1">
        <v>98</v>
      </c>
    </row>
    <row r="35" spans="1:10" ht="12.75">
      <c r="A35" t="s">
        <v>13</v>
      </c>
      <c r="B35" t="s">
        <v>19</v>
      </c>
      <c r="C35" s="42">
        <f>ROUND(J35*1.05*1.05,0)</f>
        <v>142</v>
      </c>
      <c r="D35" s="1">
        <f>C35-$C$33</f>
        <v>70</v>
      </c>
      <c r="E35" s="31"/>
      <c r="F35" s="9">
        <f>D35*E35</f>
        <v>0</v>
      </c>
      <c r="J35" s="1">
        <v>129</v>
      </c>
    </row>
    <row r="36" spans="1:10" ht="12.75">
      <c r="A36" t="s">
        <v>14</v>
      </c>
      <c r="B36" t="s">
        <v>20</v>
      </c>
      <c r="C36" s="42">
        <f>ROUND(J36*1.05*1.05,0)</f>
        <v>218</v>
      </c>
      <c r="D36" s="1">
        <f>C36-$C$33</f>
        <v>146</v>
      </c>
      <c r="E36" s="31"/>
      <c r="F36" s="9">
        <f>D36*E36</f>
        <v>0</v>
      </c>
      <c r="J36" s="1">
        <v>198</v>
      </c>
    </row>
    <row r="37" spans="1:10" ht="12.75">
      <c r="A37" t="s">
        <v>15</v>
      </c>
      <c r="B37" t="s">
        <v>20</v>
      </c>
      <c r="C37" s="42">
        <f>ROUND(J37*1.05*1.05,0)</f>
        <v>375</v>
      </c>
      <c r="D37" s="1">
        <f>C37-$C$33</f>
        <v>303</v>
      </c>
      <c r="E37" s="31"/>
      <c r="F37" s="9">
        <f>D37*E37</f>
        <v>0</v>
      </c>
      <c r="J37" s="1">
        <v>340</v>
      </c>
    </row>
    <row r="38" spans="5:10" ht="12.75">
      <c r="E38" s="31"/>
      <c r="F38" s="9"/>
      <c r="J38" s="1"/>
    </row>
    <row r="39" spans="1:10" s="28" customFormat="1" ht="12.75">
      <c r="A39" s="28" t="s">
        <v>10</v>
      </c>
      <c r="B39" s="28" t="s">
        <v>18</v>
      </c>
      <c r="C39" s="29">
        <f>ROUND(J39*1.05,0)</f>
        <v>124</v>
      </c>
      <c r="D39" s="29" t="s">
        <v>39</v>
      </c>
      <c r="E39" s="41"/>
      <c r="F39" s="30"/>
      <c r="J39" s="29">
        <v>118</v>
      </c>
    </row>
    <row r="40" spans="1:10" ht="12.75">
      <c r="A40" t="s">
        <v>11</v>
      </c>
      <c r="B40" t="s">
        <v>18</v>
      </c>
      <c r="C40" s="42">
        <f>ROUND(J40*1.05*1.05,0)</f>
        <v>182</v>
      </c>
      <c r="D40" s="1">
        <f>C40-$C$39</f>
        <v>58</v>
      </c>
      <c r="E40" s="31"/>
      <c r="F40" s="9">
        <f>D40*E40</f>
        <v>0</v>
      </c>
      <c r="J40" s="1">
        <v>165</v>
      </c>
    </row>
    <row r="41" spans="1:10" ht="12.75">
      <c r="A41" t="s">
        <v>13</v>
      </c>
      <c r="B41" t="s">
        <v>18</v>
      </c>
      <c r="C41" s="42">
        <f>ROUND(J41*1.05*1.05,0)</f>
        <v>230</v>
      </c>
      <c r="D41" s="1">
        <f>C41-$C$39</f>
        <v>106</v>
      </c>
      <c r="E41" s="31"/>
      <c r="F41" s="9">
        <f>D41*E41</f>
        <v>0</v>
      </c>
      <c r="J41" s="1">
        <v>209</v>
      </c>
    </row>
    <row r="42" spans="1:10" ht="12.75">
      <c r="A42" t="s">
        <v>16</v>
      </c>
      <c r="B42" t="s">
        <v>18</v>
      </c>
      <c r="C42" s="42">
        <f>ROUND(J42*1.05*1.05,0)</f>
        <v>297</v>
      </c>
      <c r="D42" s="1">
        <f>C42-$C$39</f>
        <v>173</v>
      </c>
      <c r="E42" s="31"/>
      <c r="F42" s="9">
        <f>D42*E42</f>
        <v>0</v>
      </c>
      <c r="J42" s="1">
        <v>269</v>
      </c>
    </row>
    <row r="43" spans="1:10" ht="12.75">
      <c r="A43" t="s">
        <v>14</v>
      </c>
      <c r="B43" t="s">
        <v>18</v>
      </c>
      <c r="C43" s="42">
        <f>ROUND(J43*1.05*1.05,0)</f>
        <v>369</v>
      </c>
      <c r="D43" s="1">
        <f>C43-$C$39</f>
        <v>245</v>
      </c>
      <c r="E43" s="31"/>
      <c r="F43" s="9">
        <f>D43*E43</f>
        <v>0</v>
      </c>
      <c r="J43" s="1">
        <v>335</v>
      </c>
    </row>
    <row r="44" spans="5:6" ht="12.75">
      <c r="E44" s="31"/>
      <c r="F44" s="9"/>
    </row>
    <row r="45" spans="1:5" s="28" customFormat="1" ht="12.75">
      <c r="A45" s="28" t="s">
        <v>10</v>
      </c>
      <c r="B45" s="28" t="s">
        <v>24</v>
      </c>
      <c r="C45" s="29">
        <v>106</v>
      </c>
      <c r="D45" s="29" t="s">
        <v>39</v>
      </c>
      <c r="E45" s="41"/>
    </row>
    <row r="46" spans="1:6" ht="12.75">
      <c r="A46" t="s">
        <v>25</v>
      </c>
      <c r="B46" t="s">
        <v>21</v>
      </c>
      <c r="C46" s="1">
        <v>530</v>
      </c>
      <c r="D46" s="1">
        <f>C46-103</f>
        <v>427</v>
      </c>
      <c r="E46" s="31"/>
      <c r="F46" s="9">
        <f aca="true" t="shared" si="3" ref="F46:F56">D46*E46</f>
        <v>0</v>
      </c>
    </row>
    <row r="47" spans="1:6" ht="12.75">
      <c r="A47" t="s">
        <v>26</v>
      </c>
      <c r="B47" t="s">
        <v>21</v>
      </c>
      <c r="C47" s="1">
        <v>650</v>
      </c>
      <c r="D47" s="1">
        <f aca="true" t="shared" si="4" ref="D47:D56">C47-103</f>
        <v>547</v>
      </c>
      <c r="E47" s="31"/>
      <c r="F47" s="9">
        <f t="shared" si="3"/>
        <v>0</v>
      </c>
    </row>
    <row r="48" spans="1:6" ht="12.75">
      <c r="A48" t="s">
        <v>27</v>
      </c>
      <c r="B48" t="s">
        <v>21</v>
      </c>
      <c r="C48" s="1">
        <v>875</v>
      </c>
      <c r="D48" s="1">
        <f t="shared" si="4"/>
        <v>772</v>
      </c>
      <c r="E48" s="31"/>
      <c r="F48" s="9">
        <f t="shared" si="3"/>
        <v>0</v>
      </c>
    </row>
    <row r="49" spans="1:6" ht="12.75">
      <c r="A49" t="s">
        <v>28</v>
      </c>
      <c r="B49" t="s">
        <v>21</v>
      </c>
      <c r="C49" s="1">
        <v>1000</v>
      </c>
      <c r="D49" s="1">
        <f t="shared" si="4"/>
        <v>897</v>
      </c>
      <c r="E49" s="31"/>
      <c r="F49" s="9">
        <f t="shared" si="3"/>
        <v>0</v>
      </c>
    </row>
    <row r="50" spans="1:6" ht="12.75">
      <c r="A50" t="s">
        <v>29</v>
      </c>
      <c r="B50" t="s">
        <v>21</v>
      </c>
      <c r="C50" s="1">
        <v>1200</v>
      </c>
      <c r="D50" s="1">
        <f t="shared" si="4"/>
        <v>1097</v>
      </c>
      <c r="E50" s="31"/>
      <c r="F50" s="9">
        <f t="shared" si="3"/>
        <v>0</v>
      </c>
    </row>
    <row r="51" spans="1:6" ht="12.75">
      <c r="A51" t="s">
        <v>30</v>
      </c>
      <c r="B51" t="s">
        <v>21</v>
      </c>
      <c r="C51" s="1">
        <v>1380</v>
      </c>
      <c r="D51" s="1">
        <f t="shared" si="4"/>
        <v>1277</v>
      </c>
      <c r="E51" s="31"/>
      <c r="F51" s="9">
        <f t="shared" si="3"/>
        <v>0</v>
      </c>
    </row>
    <row r="52" spans="1:6" ht="12.75">
      <c r="A52" t="s">
        <v>31</v>
      </c>
      <c r="B52" t="s">
        <v>21</v>
      </c>
      <c r="C52" s="1">
        <v>1915</v>
      </c>
      <c r="D52" s="1">
        <f t="shared" si="4"/>
        <v>1812</v>
      </c>
      <c r="E52" s="31"/>
      <c r="F52" s="9">
        <f t="shared" si="3"/>
        <v>0</v>
      </c>
    </row>
    <row r="53" spans="1:6" ht="12.75">
      <c r="A53" t="s">
        <v>32</v>
      </c>
      <c r="B53" t="s">
        <v>21</v>
      </c>
      <c r="C53" s="1">
        <v>2085</v>
      </c>
      <c r="D53" s="1">
        <f t="shared" si="4"/>
        <v>1982</v>
      </c>
      <c r="E53" s="31"/>
      <c r="F53" s="9">
        <f t="shared" si="3"/>
        <v>0</v>
      </c>
    </row>
    <row r="54" spans="1:6" ht="12.75">
      <c r="A54" t="s">
        <v>33</v>
      </c>
      <c r="B54" t="s">
        <v>21</v>
      </c>
      <c r="C54" s="1">
        <v>2510</v>
      </c>
      <c r="D54" s="1">
        <f t="shared" si="4"/>
        <v>2407</v>
      </c>
      <c r="E54" s="31"/>
      <c r="F54" s="9">
        <f t="shared" si="3"/>
        <v>0</v>
      </c>
    </row>
    <row r="55" spans="1:6" ht="12.75">
      <c r="A55" t="s">
        <v>34</v>
      </c>
      <c r="B55" t="s">
        <v>21</v>
      </c>
      <c r="C55" s="1">
        <v>3545</v>
      </c>
      <c r="D55" s="1">
        <f t="shared" si="4"/>
        <v>3442</v>
      </c>
      <c r="E55" s="31"/>
      <c r="F55" s="9">
        <f t="shared" si="3"/>
        <v>0</v>
      </c>
    </row>
    <row r="56" spans="1:6" ht="12.75">
      <c r="A56" t="s">
        <v>35</v>
      </c>
      <c r="B56" t="s">
        <v>21</v>
      </c>
      <c r="C56" s="1">
        <v>4620</v>
      </c>
      <c r="D56" s="1">
        <f t="shared" si="4"/>
        <v>4517</v>
      </c>
      <c r="E56" s="31"/>
      <c r="F56" s="9">
        <f t="shared" si="3"/>
        <v>0</v>
      </c>
    </row>
    <row r="57" ht="12.75">
      <c r="E57" s="31"/>
    </row>
    <row r="58" spans="1:5" s="28" customFormat="1" ht="12.75">
      <c r="A58" s="28" t="s">
        <v>10</v>
      </c>
      <c r="B58" s="28" t="s">
        <v>24</v>
      </c>
      <c r="C58" s="29">
        <v>106</v>
      </c>
      <c r="D58" s="29" t="s">
        <v>39</v>
      </c>
      <c r="E58" s="41"/>
    </row>
    <row r="59" spans="1:6" ht="12.75">
      <c r="A59" t="s">
        <v>15</v>
      </c>
      <c r="B59" t="s">
        <v>22</v>
      </c>
      <c r="C59" s="1">
        <v>410</v>
      </c>
      <c r="D59" s="1">
        <f>C59-103</f>
        <v>307</v>
      </c>
      <c r="E59" s="31"/>
      <c r="F59" s="9">
        <f aca="true" t="shared" si="5" ref="F59:F70">D59*E59</f>
        <v>0</v>
      </c>
    </row>
    <row r="60" spans="1:6" ht="12.75">
      <c r="A60" t="s">
        <v>25</v>
      </c>
      <c r="B60" t="s">
        <v>22</v>
      </c>
      <c r="C60" s="1">
        <v>550</v>
      </c>
      <c r="D60" s="1">
        <f aca="true" t="shared" si="6" ref="D60:D70">C60-103</f>
        <v>447</v>
      </c>
      <c r="E60" s="31"/>
      <c r="F60" s="9">
        <f t="shared" si="5"/>
        <v>0</v>
      </c>
    </row>
    <row r="61" spans="1:6" ht="12.75">
      <c r="A61" t="s">
        <v>26</v>
      </c>
      <c r="B61" t="s">
        <v>22</v>
      </c>
      <c r="C61" s="1">
        <v>690</v>
      </c>
      <c r="D61" s="1">
        <f t="shared" si="6"/>
        <v>587</v>
      </c>
      <c r="E61" s="31"/>
      <c r="F61" s="9">
        <f t="shared" si="5"/>
        <v>0</v>
      </c>
    </row>
    <row r="62" spans="1:6" ht="12.75">
      <c r="A62" t="s">
        <v>27</v>
      </c>
      <c r="B62" t="s">
        <v>22</v>
      </c>
      <c r="C62" s="1">
        <v>925</v>
      </c>
      <c r="D62" s="1">
        <f t="shared" si="6"/>
        <v>822</v>
      </c>
      <c r="E62" s="31"/>
      <c r="F62" s="9">
        <f t="shared" si="5"/>
        <v>0</v>
      </c>
    </row>
    <row r="63" spans="1:6" ht="12.75">
      <c r="A63" t="s">
        <v>28</v>
      </c>
      <c r="B63" t="s">
        <v>22</v>
      </c>
      <c r="C63" s="1">
        <v>1090</v>
      </c>
      <c r="D63" s="1">
        <f t="shared" si="6"/>
        <v>987</v>
      </c>
      <c r="E63" s="31"/>
      <c r="F63" s="9">
        <f t="shared" si="5"/>
        <v>0</v>
      </c>
    </row>
    <row r="64" spans="1:6" ht="12.75">
      <c r="A64" t="s">
        <v>29</v>
      </c>
      <c r="B64" t="s">
        <v>22</v>
      </c>
      <c r="C64" s="1">
        <v>1295</v>
      </c>
      <c r="D64" s="1">
        <f t="shared" si="6"/>
        <v>1192</v>
      </c>
      <c r="E64" s="31"/>
      <c r="F64" s="9">
        <f t="shared" si="5"/>
        <v>0</v>
      </c>
    </row>
    <row r="65" spans="1:6" ht="12.75">
      <c r="A65" t="s">
        <v>30</v>
      </c>
      <c r="B65" t="s">
        <v>22</v>
      </c>
      <c r="C65" s="1">
        <v>1570</v>
      </c>
      <c r="D65" s="1">
        <f t="shared" si="6"/>
        <v>1467</v>
      </c>
      <c r="E65" s="31"/>
      <c r="F65" s="9">
        <f t="shared" si="5"/>
        <v>0</v>
      </c>
    </row>
    <row r="66" spans="1:6" ht="12.75">
      <c r="A66" t="s">
        <v>31</v>
      </c>
      <c r="B66" t="s">
        <v>22</v>
      </c>
      <c r="C66" s="1">
        <v>2090</v>
      </c>
      <c r="D66" s="1">
        <f t="shared" si="6"/>
        <v>1987</v>
      </c>
      <c r="E66" s="31"/>
      <c r="F66" s="9">
        <f t="shared" si="5"/>
        <v>0</v>
      </c>
    </row>
    <row r="67" spans="1:6" ht="12.75">
      <c r="A67" t="s">
        <v>32</v>
      </c>
      <c r="B67" t="s">
        <v>22</v>
      </c>
      <c r="C67" s="1">
        <v>2270</v>
      </c>
      <c r="D67" s="1">
        <f t="shared" si="6"/>
        <v>2167</v>
      </c>
      <c r="E67" s="31"/>
      <c r="F67" s="9">
        <f t="shared" si="5"/>
        <v>0</v>
      </c>
    </row>
    <row r="68" spans="1:6" ht="12.75">
      <c r="A68" t="s">
        <v>33</v>
      </c>
      <c r="B68" t="s">
        <v>22</v>
      </c>
      <c r="C68" s="1">
        <v>3100</v>
      </c>
      <c r="D68" s="1">
        <f t="shared" si="6"/>
        <v>2997</v>
      </c>
      <c r="E68" s="31"/>
      <c r="F68" s="9">
        <f t="shared" si="5"/>
        <v>0</v>
      </c>
    </row>
    <row r="69" spans="1:6" ht="12.75">
      <c r="A69" t="s">
        <v>34</v>
      </c>
      <c r="B69" t="s">
        <v>22</v>
      </c>
      <c r="C69" s="1">
        <v>3800</v>
      </c>
      <c r="D69" s="1">
        <f t="shared" si="6"/>
        <v>3697</v>
      </c>
      <c r="E69" s="31"/>
      <c r="F69" s="9">
        <f t="shared" si="5"/>
        <v>0</v>
      </c>
    </row>
    <row r="70" spans="1:6" ht="12.75">
      <c r="A70" t="s">
        <v>35</v>
      </c>
      <c r="B70" t="s">
        <v>22</v>
      </c>
      <c r="C70" s="1">
        <v>5605</v>
      </c>
      <c r="D70" s="1">
        <f t="shared" si="6"/>
        <v>5502</v>
      </c>
      <c r="E70" s="31"/>
      <c r="F70" s="9">
        <f t="shared" si="5"/>
        <v>0</v>
      </c>
    </row>
    <row r="71" spans="5:6" ht="12.75">
      <c r="E71" s="31"/>
      <c r="F71" s="9"/>
    </row>
    <row r="72" spans="1:5" s="28" customFormat="1" ht="12.75">
      <c r="A72" s="28" t="s">
        <v>10</v>
      </c>
      <c r="B72" s="28" t="s">
        <v>24</v>
      </c>
      <c r="C72" s="29">
        <v>106</v>
      </c>
      <c r="D72" s="29" t="s">
        <v>39</v>
      </c>
      <c r="E72" s="41"/>
    </row>
    <row r="73" spans="1:6" ht="12.75">
      <c r="A73" t="s">
        <v>14</v>
      </c>
      <c r="B73" t="s">
        <v>23</v>
      </c>
      <c r="C73" s="1">
        <v>325</v>
      </c>
      <c r="D73" s="1">
        <f aca="true" t="shared" si="7" ref="D73:D103">C73-103</f>
        <v>222</v>
      </c>
      <c r="E73" s="31"/>
      <c r="F73" s="9">
        <f aca="true" t="shared" si="8" ref="F73:F85">D73*E73</f>
        <v>0</v>
      </c>
    </row>
    <row r="74" spans="1:6" ht="12.75">
      <c r="A74" t="s">
        <v>15</v>
      </c>
      <c r="B74" t="s">
        <v>23</v>
      </c>
      <c r="C74" s="1">
        <v>445</v>
      </c>
      <c r="D74" s="1">
        <f t="shared" si="7"/>
        <v>342</v>
      </c>
      <c r="E74" s="31"/>
      <c r="F74" s="9">
        <f t="shared" si="8"/>
        <v>0</v>
      </c>
    </row>
    <row r="75" spans="1:6" ht="12.75">
      <c r="A75" t="s">
        <v>25</v>
      </c>
      <c r="B75" t="s">
        <v>23</v>
      </c>
      <c r="C75" s="1">
        <v>625</v>
      </c>
      <c r="D75" s="1">
        <f t="shared" si="7"/>
        <v>522</v>
      </c>
      <c r="E75" s="31"/>
      <c r="F75" s="9">
        <f t="shared" si="8"/>
        <v>0</v>
      </c>
    </row>
    <row r="76" spans="1:6" ht="12.75">
      <c r="A76" t="s">
        <v>26</v>
      </c>
      <c r="B76" t="s">
        <v>23</v>
      </c>
      <c r="C76" s="1">
        <v>825</v>
      </c>
      <c r="D76" s="1">
        <f t="shared" si="7"/>
        <v>722</v>
      </c>
      <c r="E76" s="31"/>
      <c r="F76" s="9">
        <f t="shared" si="8"/>
        <v>0</v>
      </c>
    </row>
    <row r="77" spans="1:6" ht="12.75">
      <c r="A77" t="s">
        <v>27</v>
      </c>
      <c r="B77" t="s">
        <v>23</v>
      </c>
      <c r="C77" s="1">
        <v>1090</v>
      </c>
      <c r="D77" s="1">
        <f t="shared" si="7"/>
        <v>987</v>
      </c>
      <c r="E77" s="31"/>
      <c r="F77" s="9">
        <f t="shared" si="8"/>
        <v>0</v>
      </c>
    </row>
    <row r="78" spans="1:6" ht="12.75">
      <c r="A78" t="s">
        <v>28</v>
      </c>
      <c r="B78" t="s">
        <v>23</v>
      </c>
      <c r="C78" s="1">
        <v>1295</v>
      </c>
      <c r="D78" s="1">
        <f t="shared" si="7"/>
        <v>1192</v>
      </c>
      <c r="E78" s="31"/>
      <c r="F78" s="9">
        <f t="shared" si="8"/>
        <v>0</v>
      </c>
    </row>
    <row r="79" spans="1:6" ht="12.75">
      <c r="A79" t="s">
        <v>29</v>
      </c>
      <c r="B79" t="s">
        <v>23</v>
      </c>
      <c r="C79" s="1">
        <v>1505</v>
      </c>
      <c r="D79" s="1">
        <f t="shared" si="7"/>
        <v>1402</v>
      </c>
      <c r="E79" s="31"/>
      <c r="F79" s="9">
        <f t="shared" si="8"/>
        <v>0</v>
      </c>
    </row>
    <row r="80" spans="1:6" ht="12.75">
      <c r="A80" t="s">
        <v>30</v>
      </c>
      <c r="B80" t="s">
        <v>23</v>
      </c>
      <c r="C80" s="1">
        <v>1795</v>
      </c>
      <c r="D80" s="1">
        <f t="shared" si="7"/>
        <v>1692</v>
      </c>
      <c r="E80" s="31"/>
      <c r="F80" s="9">
        <f t="shared" si="8"/>
        <v>0</v>
      </c>
    </row>
    <row r="81" spans="1:6" ht="12.75">
      <c r="A81" t="s">
        <v>31</v>
      </c>
      <c r="B81" t="s">
        <v>23</v>
      </c>
      <c r="C81" s="1">
        <v>2280</v>
      </c>
      <c r="D81" s="1">
        <f t="shared" si="7"/>
        <v>2177</v>
      </c>
      <c r="E81" s="31"/>
      <c r="F81" s="9">
        <f t="shared" si="8"/>
        <v>0</v>
      </c>
    </row>
    <row r="82" spans="1:6" ht="12.75">
      <c r="A82" t="s">
        <v>32</v>
      </c>
      <c r="B82" t="s">
        <v>23</v>
      </c>
      <c r="C82" s="1">
        <v>2455</v>
      </c>
      <c r="D82" s="1">
        <f t="shared" si="7"/>
        <v>2352</v>
      </c>
      <c r="E82" s="31"/>
      <c r="F82" s="9">
        <f t="shared" si="8"/>
        <v>0</v>
      </c>
    </row>
    <row r="83" spans="1:6" ht="12.75">
      <c r="A83" t="s">
        <v>33</v>
      </c>
      <c r="B83" t="s">
        <v>23</v>
      </c>
      <c r="C83" s="1">
        <v>3290</v>
      </c>
      <c r="D83" s="1">
        <f t="shared" si="7"/>
        <v>3187</v>
      </c>
      <c r="E83" s="31"/>
      <c r="F83" s="9">
        <f t="shared" si="8"/>
        <v>0</v>
      </c>
    </row>
    <row r="84" spans="1:6" ht="12.75">
      <c r="A84" t="s">
        <v>34</v>
      </c>
      <c r="B84" t="s">
        <v>23</v>
      </c>
      <c r="C84" s="1">
        <v>4295</v>
      </c>
      <c r="D84" s="1">
        <f t="shared" si="7"/>
        <v>4192</v>
      </c>
      <c r="E84" s="31"/>
      <c r="F84" s="9">
        <f t="shared" si="8"/>
        <v>0</v>
      </c>
    </row>
    <row r="85" spans="1:6" ht="12.75">
      <c r="A85" t="s">
        <v>35</v>
      </c>
      <c r="B85" t="s">
        <v>23</v>
      </c>
      <c r="C85" s="1">
        <v>5935</v>
      </c>
      <c r="D85" s="1">
        <f t="shared" si="7"/>
        <v>5832</v>
      </c>
      <c r="E85" s="31"/>
      <c r="F85" s="9">
        <f t="shared" si="8"/>
        <v>0</v>
      </c>
    </row>
    <row r="87" spans="1:4" s="28" customFormat="1" ht="12.75">
      <c r="A87" s="28" t="s">
        <v>10</v>
      </c>
      <c r="B87" s="28" t="s">
        <v>24</v>
      </c>
      <c r="C87" s="29">
        <v>106</v>
      </c>
      <c r="D87" s="29" t="s">
        <v>39</v>
      </c>
    </row>
    <row r="88" spans="1:6" ht="12.75">
      <c r="A88" t="s">
        <v>11</v>
      </c>
      <c r="B88" t="s">
        <v>24</v>
      </c>
      <c r="C88" s="1">
        <v>139</v>
      </c>
      <c r="D88" s="1">
        <f t="shared" si="7"/>
        <v>36</v>
      </c>
      <c r="E88" s="31"/>
      <c r="F88" s="9">
        <f aca="true" t="shared" si="9" ref="F88:F103">D88*E88</f>
        <v>0</v>
      </c>
    </row>
    <row r="89" spans="1:6" ht="12.75">
      <c r="A89" t="s">
        <v>13</v>
      </c>
      <c r="B89" t="s">
        <v>24</v>
      </c>
      <c r="C89" s="1">
        <v>184</v>
      </c>
      <c r="D89" s="1">
        <f t="shared" si="7"/>
        <v>81</v>
      </c>
      <c r="E89" s="31"/>
      <c r="F89" s="9">
        <f t="shared" si="9"/>
        <v>0</v>
      </c>
    </row>
    <row r="90" spans="1:6" ht="12.75">
      <c r="A90" t="s">
        <v>16</v>
      </c>
      <c r="B90" t="s">
        <v>24</v>
      </c>
      <c r="C90" s="1">
        <v>254</v>
      </c>
      <c r="D90" s="1">
        <f t="shared" si="7"/>
        <v>151</v>
      </c>
      <c r="E90" s="31"/>
      <c r="F90" s="9">
        <f t="shared" si="9"/>
        <v>0</v>
      </c>
    </row>
    <row r="91" spans="1:6" ht="12.75">
      <c r="A91" t="s">
        <v>14</v>
      </c>
      <c r="B91" t="s">
        <v>24</v>
      </c>
      <c r="C91" s="1">
        <v>360</v>
      </c>
      <c r="D91" s="1">
        <f t="shared" si="7"/>
        <v>257</v>
      </c>
      <c r="E91" s="31"/>
      <c r="F91" s="9">
        <f t="shared" si="9"/>
        <v>0</v>
      </c>
    </row>
    <row r="92" spans="1:6" ht="12.75">
      <c r="A92" t="s">
        <v>15</v>
      </c>
      <c r="B92" t="s">
        <v>24</v>
      </c>
      <c r="C92" s="1">
        <v>515</v>
      </c>
      <c r="D92" s="1">
        <f t="shared" si="7"/>
        <v>412</v>
      </c>
      <c r="E92" s="31"/>
      <c r="F92" s="9">
        <f t="shared" si="9"/>
        <v>0</v>
      </c>
    </row>
    <row r="93" spans="1:6" ht="12.75">
      <c r="A93" t="s">
        <v>25</v>
      </c>
      <c r="B93" t="s">
        <v>24</v>
      </c>
      <c r="C93" s="1">
        <v>740</v>
      </c>
      <c r="D93" s="1">
        <f t="shared" si="7"/>
        <v>637</v>
      </c>
      <c r="E93" s="31"/>
      <c r="F93" s="9">
        <f t="shared" si="9"/>
        <v>0</v>
      </c>
    </row>
    <row r="94" spans="1:6" ht="12.75">
      <c r="A94" t="s">
        <v>26</v>
      </c>
      <c r="B94" t="s">
        <v>24</v>
      </c>
      <c r="C94" s="1">
        <v>990</v>
      </c>
      <c r="D94" s="1">
        <f t="shared" si="7"/>
        <v>887</v>
      </c>
      <c r="E94" s="31"/>
      <c r="F94" s="9">
        <f t="shared" si="9"/>
        <v>0</v>
      </c>
    </row>
    <row r="95" spans="1:6" ht="12.75">
      <c r="A95" t="s">
        <v>27</v>
      </c>
      <c r="B95" t="s">
        <v>24</v>
      </c>
      <c r="C95" s="1">
        <v>1235</v>
      </c>
      <c r="D95" s="1">
        <f t="shared" si="7"/>
        <v>1132</v>
      </c>
      <c r="E95" s="31"/>
      <c r="F95" s="9">
        <f t="shared" si="9"/>
        <v>0</v>
      </c>
    </row>
    <row r="96" spans="1:6" ht="12.75">
      <c r="A96" t="s">
        <v>28</v>
      </c>
      <c r="B96" t="s">
        <v>24</v>
      </c>
      <c r="C96" s="1">
        <v>1510</v>
      </c>
      <c r="D96" s="1">
        <f t="shared" si="7"/>
        <v>1407</v>
      </c>
      <c r="E96" s="31"/>
      <c r="F96" s="9">
        <f t="shared" si="9"/>
        <v>0</v>
      </c>
    </row>
    <row r="97" spans="1:6" ht="12.75">
      <c r="A97" t="s">
        <v>29</v>
      </c>
      <c r="B97" t="s">
        <v>24</v>
      </c>
      <c r="C97" s="1">
        <v>1785</v>
      </c>
      <c r="D97" s="1">
        <f t="shared" si="7"/>
        <v>1682</v>
      </c>
      <c r="E97" s="31"/>
      <c r="F97" s="9">
        <f t="shared" si="9"/>
        <v>0</v>
      </c>
    </row>
    <row r="98" spans="1:6" ht="12.75">
      <c r="A98" t="s">
        <v>30</v>
      </c>
      <c r="B98" t="s">
        <v>24</v>
      </c>
      <c r="C98" s="1">
        <v>2070</v>
      </c>
      <c r="D98" s="1">
        <f t="shared" si="7"/>
        <v>1967</v>
      </c>
      <c r="E98" s="31"/>
      <c r="F98" s="9">
        <f t="shared" si="9"/>
        <v>0</v>
      </c>
    </row>
    <row r="99" spans="1:6" ht="12.75">
      <c r="A99" t="s">
        <v>31</v>
      </c>
      <c r="B99" t="s">
        <v>24</v>
      </c>
      <c r="C99" s="1">
        <v>2860</v>
      </c>
      <c r="D99" s="1">
        <f t="shared" si="7"/>
        <v>2757</v>
      </c>
      <c r="E99" s="31"/>
      <c r="F99" s="9">
        <f t="shared" si="9"/>
        <v>0</v>
      </c>
    </row>
    <row r="100" spans="1:6" ht="12.75">
      <c r="A100" t="s">
        <v>32</v>
      </c>
      <c r="B100" t="s">
        <v>24</v>
      </c>
      <c r="C100" s="1">
        <v>3195</v>
      </c>
      <c r="D100" s="1">
        <f t="shared" si="7"/>
        <v>3092</v>
      </c>
      <c r="E100" s="31"/>
      <c r="F100" s="9">
        <f t="shared" si="9"/>
        <v>0</v>
      </c>
    </row>
    <row r="101" spans="1:6" ht="12.75">
      <c r="A101" t="s">
        <v>33</v>
      </c>
      <c r="B101" t="s">
        <v>24</v>
      </c>
      <c r="C101" s="1">
        <v>3715</v>
      </c>
      <c r="D101" s="1">
        <f t="shared" si="7"/>
        <v>3612</v>
      </c>
      <c r="E101" s="31"/>
      <c r="F101" s="9">
        <f t="shared" si="9"/>
        <v>0</v>
      </c>
    </row>
    <row r="102" spans="1:6" ht="12.75">
      <c r="A102" t="s">
        <v>34</v>
      </c>
      <c r="B102" t="s">
        <v>24</v>
      </c>
      <c r="C102" s="1">
        <v>4740</v>
      </c>
      <c r="D102" s="1">
        <f t="shared" si="7"/>
        <v>4637</v>
      </c>
      <c r="E102" s="31"/>
      <c r="F102" s="9">
        <f t="shared" si="9"/>
        <v>0</v>
      </c>
    </row>
    <row r="103" spans="1:6" ht="12.75">
      <c r="A103" t="s">
        <v>35</v>
      </c>
      <c r="B103" t="s">
        <v>24</v>
      </c>
      <c r="C103" s="1">
        <v>6410</v>
      </c>
      <c r="D103" s="1">
        <f t="shared" si="7"/>
        <v>6307</v>
      </c>
      <c r="E103" s="31"/>
      <c r="F103" s="9">
        <f t="shared" si="9"/>
        <v>0</v>
      </c>
    </row>
    <row r="104" spans="5:6" ht="12.75">
      <c r="E104" s="38"/>
      <c r="F104" s="9"/>
    </row>
    <row r="105" spans="5:6" ht="12.75">
      <c r="E105" s="33" t="s">
        <v>45</v>
      </c>
      <c r="F105" s="37">
        <f>SUM(F34:F103)</f>
        <v>0</v>
      </c>
    </row>
    <row r="106" spans="4:6" ht="12.75">
      <c r="D106" s="3"/>
      <c r="E106" s="33" t="s">
        <v>46</v>
      </c>
      <c r="F106" s="37">
        <f>F105*0.25</f>
        <v>0</v>
      </c>
    </row>
    <row r="107" spans="1:6" ht="13.5" thickBot="1">
      <c r="A107" s="7"/>
      <c r="B107" s="7"/>
      <c r="C107" s="8"/>
      <c r="D107" s="8"/>
      <c r="E107" s="26" t="s">
        <v>38</v>
      </c>
      <c r="F107" s="27">
        <f>SUM(F105:F106)</f>
        <v>0</v>
      </c>
    </row>
    <row r="108" ht="12.75">
      <c r="F108" s="9"/>
    </row>
  </sheetData>
  <sheetProtection/>
  <printOptions/>
  <pageMargins left="0.75" right="0.75" top="1" bottom="1" header="0.5" footer="0.5"/>
  <pageSetup fitToHeight="4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Lethbridge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Oversize Credit Table</dc:title>
  <dc:subject/>
  <dc:creator>jkoshuta</dc:creator>
  <cp:keywords/>
  <dc:description/>
  <cp:lastModifiedBy>Janet Gutsell</cp:lastModifiedBy>
  <cp:lastPrinted>2012-02-14T20:19:22Z</cp:lastPrinted>
  <dcterms:created xsi:type="dcterms:W3CDTF">2001-10-23T22:13:03Z</dcterms:created>
  <dcterms:modified xsi:type="dcterms:W3CDTF">2014-05-15T22:17:25Z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Janet Gutsell</vt:lpwstr>
  </property>
</Properties>
</file>